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45"/>
  </bookViews>
  <sheets>
    <sheet name="Адыр о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 s="1"/>
  <c r="D32" i="1"/>
  <c r="D31" i="1"/>
  <c r="D30" i="1"/>
  <c r="D29" i="1"/>
  <c r="E28" i="1"/>
  <c r="C28" i="1"/>
  <c r="D27" i="1"/>
  <c r="D26" i="1"/>
  <c r="D28" i="1" s="1"/>
  <c r="E25" i="1"/>
  <c r="C25" i="1"/>
  <c r="D24" i="1"/>
  <c r="D23" i="1"/>
  <c r="D25" i="1" s="1"/>
  <c r="E22" i="1"/>
  <c r="C22" i="1"/>
  <c r="D21" i="1"/>
  <c r="D20" i="1"/>
  <c r="D22" i="1" s="1"/>
  <c r="E19" i="1"/>
  <c r="C19" i="1"/>
  <c r="D18" i="1"/>
  <c r="D17" i="1"/>
  <c r="D19" i="1" s="1"/>
  <c r="D16" i="1"/>
  <c r="E15" i="1"/>
  <c r="C15" i="1"/>
  <c r="D14" i="1"/>
  <c r="E13" i="1"/>
  <c r="E12" i="1" s="1"/>
  <c r="C13" i="1"/>
  <c r="C12" i="1" s="1"/>
  <c r="D15" i="1" l="1"/>
  <c r="D13" i="1" s="1"/>
  <c r="D12" i="1" s="1"/>
</calcChain>
</file>

<file path=xl/sharedStrings.xml><?xml version="1.0" encoding="utf-8"?>
<sst xmlns="http://schemas.openxmlformats.org/spreadsheetml/2006/main" count="60" uniqueCount="37">
  <si>
    <t>Основные показатели финансовой деятельности организации образования</t>
  </si>
  <si>
    <t>по состоянию на "1" октября  2020 г.</t>
  </si>
  <si>
    <t>КГУ "Адырская основная школа отдела образования Атбасарского района отдела образования Атбасарского района""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</si>
  <si>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</si>
  <si>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</si>
  <si>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</si>
  <si>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</si>
  <si>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2020 год</t>
  </si>
  <si>
    <t>годовой план</t>
  </si>
  <si>
    <t>план на 3 кв</t>
  </si>
  <si>
    <t>факт на 3 кв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</si>
  <si>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</si>
  <si>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</si>
  <si>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</si>
  <si>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</si>
  <si>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</si>
  <si>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</si>
  <si>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</si>
  <si>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 xml:space="preserve"> 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</si>
  <si>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</si>
  <si>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</si>
  <si>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</si>
  <si>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</si>
  <si>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</si>
  <si>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</si>
  <si>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</si>
  <si>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</si>
  <si>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</si>
  <si>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</si>
  <si>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</si>
  <si>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</si>
  <si>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</si>
  <si>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</si>
  <si>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Руководитель ГУ «Отдел образования</t>
  </si>
  <si>
    <t>Атбасарского района»                                                       Н. Наймушина</t>
  </si>
  <si>
    <t>исп Бирюкова С.</t>
  </si>
  <si>
    <t>тел 24009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</si>
</sst>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164" fontId="2" fillId="0" borderId="0" xfId="0" applyNumberFormat="1" applyFont="1"/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/>
    </xf>
    <xf numFmtId="0" fontId="2" fillId="3" borderId="0" xfId="0" applyFont="1" applyFill="1"/>
    <xf numFmtId="0" fontId="6" fillId="0" borderId="3" xfId="0" applyFont="1" applyBorder="1"/>
    <xf numFmtId="164" fontId="2" fillId="0" borderId="3" xfId="0" applyNumberFormat="1" applyFont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2" fillId="3" borderId="0" xfId="0" applyNumberFormat="1" applyFont="1" applyFill="1"/>
    <xf numFmtId="0" fontId="3" fillId="0" borderId="3" xfId="0" applyFont="1" applyBorder="1"/>
    <xf numFmtId="0" fontId="4" fillId="0" borderId="3" xfId="0" applyFont="1" applyBorder="1"/>
    <xf numFmtId="164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/>
    <xf numFmtId="164" fontId="2" fillId="2" borderId="3" xfId="0" applyNumberFormat="1" applyFont="1" applyFill="1" applyBorder="1"/>
    <xf numFmtId="0" fontId="2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/>
    <xf numFmtId="0" fontId="1" fillId="0" borderId="3" xfId="0" applyFont="1" applyBorder="1" applyAlignment="1">
      <alignment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A4" sqref="A4:E4"/>
    </sheetView>
  </sheetViews>
  <sheetFormatPr defaultColWidth="9.140625" defaultRowHeight="20.25" x14ac:dyDescent="0.3"/>
  <cols>
    <col min="1" max="1" width="69.42578125" style="2" customWidth="1"/>
    <col min="2" max="2" width="9.140625" style="4"/>
    <col min="3" max="5" width="12" style="5" customWidth="1"/>
    <col min="6" max="7" width="12" style="2" customWidth="1"/>
    <col min="8" max="16384" width="9.140625" style="2"/>
  </cols>
  <sheetData>
    <row r="1" spans="1:7" x14ac:dyDescent="0.3">
      <c r="A1" s="1" t="s">
        <v>0</v>
      </c>
      <c r="B1" s="1"/>
      <c r="C1" s="1"/>
      <c r="D1" s="1"/>
      <c r="E1" s="1"/>
    </row>
    <row r="2" spans="1:7" x14ac:dyDescent="0.3">
      <c r="A2" s="1" t="s">
        <v>1</v>
      </c>
      <c r="B2" s="1"/>
      <c r="C2" s="1"/>
      <c r="D2" s="1"/>
      <c r="E2" s="1"/>
    </row>
    <row r="3" spans="1:7" x14ac:dyDescent="0.3">
      <c r="A3" s="3"/>
    </row>
    <row r="4" spans="1:7" ht="42" customHeight="1" x14ac:dyDescent="0.3">
      <c r="A4" s="6" t="s">
        <v>2</v>
      </c>
      <c r="B4" s="6"/>
      <c r="C4" s="6"/>
      <c r="D4" s="6"/>
      <c r="E4" s="6"/>
    </row>
    <row r="5" spans="1:7" ht="15.75" customHeight="1" x14ac:dyDescent="0.3">
      <c r="A5" s="7" t="s">
        <v>3</v>
      </c>
      <c r="B5" s="7"/>
      <c r="C5" s="7"/>
      <c r="D5" s="7"/>
      <c r="E5" s="7"/>
    </row>
    <row r="6" spans="1:7" x14ac:dyDescent="0.3">
      <c r="A6" s="8"/>
    </row>
    <row r="7" spans="1:7" x14ac:dyDescent="0.3">
      <c r="A7" s="9" t="s">
        <v>4</v>
      </c>
    </row>
    <row r="8" spans="1:7" x14ac:dyDescent="0.3">
      <c r="A8" s="3"/>
    </row>
    <row r="9" spans="1:7" x14ac:dyDescent="0.3">
      <c r="A9" s="10" t="s">
        <v>5</v>
      </c>
      <c r="B9" s="11" t="s">
        <v>6</v>
      </c>
      <c r="C9" s="12" t="s">
        <v>7</v>
      </c>
      <c r="D9" s="12"/>
      <c r="E9" s="12"/>
    </row>
    <row r="10" spans="1:7" ht="40.5" x14ac:dyDescent="0.3">
      <c r="A10" s="10"/>
      <c r="B10" s="11"/>
      <c r="C10" s="13" t="s">
        <v>8</v>
      </c>
      <c r="D10" s="13" t="s">
        <v>9</v>
      </c>
      <c r="E10" s="13" t="s">
        <v>10</v>
      </c>
    </row>
    <row r="11" spans="1:7" x14ac:dyDescent="0.3">
      <c r="A11" s="14" t="s">
        <v>11</v>
      </c>
      <c r="B11" s="15" t="s">
        <v>12</v>
      </c>
      <c r="C11" s="16">
        <v>67</v>
      </c>
      <c r="D11" s="16">
        <v>67</v>
      </c>
      <c r="E11" s="16">
        <v>57</v>
      </c>
      <c r="F11" s="17"/>
    </row>
    <row r="12" spans="1:7" ht="25.5" x14ac:dyDescent="0.3">
      <c r="A12" s="18" t="s">
        <v>13</v>
      </c>
      <c r="B12" s="15" t="s">
        <v>14</v>
      </c>
      <c r="C12" s="19">
        <f>(C13-C32)/C11</f>
        <v>614.89701492537324</v>
      </c>
      <c r="D12" s="19">
        <f t="shared" ref="D12:E12" si="0">(D13-D32)/D11</f>
        <v>153.309328358209</v>
      </c>
      <c r="E12" s="19">
        <f t="shared" si="0"/>
        <v>265.75087719298244</v>
      </c>
    </row>
    <row r="13" spans="1:7" ht="25.5" x14ac:dyDescent="0.3">
      <c r="A13" s="14" t="s">
        <v>15</v>
      </c>
      <c r="B13" s="15" t="s">
        <v>14</v>
      </c>
      <c r="C13" s="19">
        <f>C15+C29+C30+C31+C32+C33</f>
        <v>41309.300000000003</v>
      </c>
      <c r="D13" s="19">
        <f>D15+D29+D30+D31+D33</f>
        <v>10299.525000000001</v>
      </c>
      <c r="E13" s="20">
        <f>E15+E29+E30+E31+E32+E33</f>
        <v>15473.8</v>
      </c>
      <c r="F13" s="21"/>
    </row>
    <row r="14" spans="1:7" x14ac:dyDescent="0.3">
      <c r="A14" s="22" t="s">
        <v>16</v>
      </c>
      <c r="B14" s="23"/>
      <c r="C14" s="19">
        <v>0</v>
      </c>
      <c r="D14" s="19">
        <f t="shared" ref="D14:D27" si="1">C14</f>
        <v>0</v>
      </c>
      <c r="E14" s="19">
        <v>0</v>
      </c>
      <c r="G14" s="5"/>
    </row>
    <row r="15" spans="1:7" ht="25.5" x14ac:dyDescent="0.3">
      <c r="A15" s="14" t="s">
        <v>17</v>
      </c>
      <c r="B15" s="15" t="s">
        <v>14</v>
      </c>
      <c r="C15" s="19">
        <f>C17+C20+C23+C26</f>
        <v>32606.300000000003</v>
      </c>
      <c r="D15" s="19">
        <f>D17+D20+D23+D26</f>
        <v>8151.5750000000007</v>
      </c>
      <c r="E15" s="20">
        <f>E17+E20+E23+E26</f>
        <v>7170.4</v>
      </c>
      <c r="F15" s="17"/>
      <c r="G15" s="2" t="s">
        <v>18</v>
      </c>
    </row>
    <row r="16" spans="1:7" x14ac:dyDescent="0.3">
      <c r="A16" s="22" t="s">
        <v>19</v>
      </c>
      <c r="B16" s="23"/>
      <c r="C16" s="19">
        <v>0</v>
      </c>
      <c r="D16" s="19">
        <f t="shared" si="1"/>
        <v>0</v>
      </c>
      <c r="E16" s="24">
        <v>0</v>
      </c>
      <c r="F16" s="17"/>
    </row>
    <row r="17" spans="1:6" s="17" customFormat="1" ht="25.5" x14ac:dyDescent="0.3">
      <c r="A17" s="25" t="s">
        <v>20</v>
      </c>
      <c r="B17" s="26" t="s">
        <v>14</v>
      </c>
      <c r="C17" s="24">
        <v>2992.7</v>
      </c>
      <c r="D17" s="19">
        <f>C17/4*1</f>
        <v>748.17499999999995</v>
      </c>
      <c r="E17" s="20">
        <v>848.2</v>
      </c>
    </row>
    <row r="18" spans="1:6" s="17" customFormat="1" x14ac:dyDescent="0.3">
      <c r="A18" s="27" t="s">
        <v>21</v>
      </c>
      <c r="B18" s="28" t="s">
        <v>22</v>
      </c>
      <c r="C18" s="29">
        <v>2</v>
      </c>
      <c r="D18" s="19">
        <f t="shared" si="1"/>
        <v>2</v>
      </c>
      <c r="E18" s="30">
        <v>2</v>
      </c>
    </row>
    <row r="19" spans="1:6" s="17" customFormat="1" ht="21.95" customHeight="1" x14ac:dyDescent="0.3">
      <c r="A19" s="27" t="s">
        <v>23</v>
      </c>
      <c r="B19" s="26" t="s">
        <v>24</v>
      </c>
      <c r="C19" s="24">
        <f>C17/C18/12*1000+200</f>
        <v>124895.83333333333</v>
      </c>
      <c r="D19" s="19">
        <f>D17*1000/3/D18</f>
        <v>124695.83333333333</v>
      </c>
      <c r="E19" s="24">
        <f>E17*1000/3/E18</f>
        <v>141366.66666666666</v>
      </c>
    </row>
    <row r="20" spans="1:6" s="17" customFormat="1" ht="25.5" x14ac:dyDescent="0.3">
      <c r="A20" s="25" t="s">
        <v>25</v>
      </c>
      <c r="B20" s="26" t="s">
        <v>14</v>
      </c>
      <c r="C20" s="24">
        <v>20998.400000000001</v>
      </c>
      <c r="D20" s="24">
        <f>C20/4*1</f>
        <v>5249.6</v>
      </c>
      <c r="E20" s="20">
        <v>3594.5</v>
      </c>
    </row>
    <row r="21" spans="1:6" s="17" customFormat="1" x14ac:dyDescent="0.3">
      <c r="A21" s="27" t="s">
        <v>21</v>
      </c>
      <c r="B21" s="28" t="s">
        <v>22</v>
      </c>
      <c r="C21" s="29">
        <v>16.7</v>
      </c>
      <c r="D21" s="24">
        <f t="shared" si="1"/>
        <v>16.7</v>
      </c>
      <c r="E21" s="30">
        <v>13.2</v>
      </c>
      <c r="F21" s="21"/>
    </row>
    <row r="22" spans="1:6" ht="21.95" customHeight="1" x14ac:dyDescent="0.3">
      <c r="A22" s="18" t="s">
        <v>23</v>
      </c>
      <c r="B22" s="15" t="s">
        <v>24</v>
      </c>
      <c r="C22" s="24">
        <f>C20/12/C21*1000</f>
        <v>104782.43512974054</v>
      </c>
      <c r="D22" s="24">
        <f>D20*1000/3/D21</f>
        <v>104782.43512974052</v>
      </c>
      <c r="E22" s="24">
        <f>E20*1000/3/E21</f>
        <v>90770.202020202036</v>
      </c>
      <c r="F22" s="17"/>
    </row>
    <row r="23" spans="1:6" ht="39" x14ac:dyDescent="0.3">
      <c r="A23" s="31" t="s">
        <v>26</v>
      </c>
      <c r="B23" s="15" t="s">
        <v>14</v>
      </c>
      <c r="C23" s="24">
        <v>1783.4</v>
      </c>
      <c r="D23" s="24">
        <f>C23/4*1</f>
        <v>445.85</v>
      </c>
      <c r="E23" s="20">
        <v>919.8</v>
      </c>
      <c r="F23" s="17"/>
    </row>
    <row r="24" spans="1:6" x14ac:dyDescent="0.3">
      <c r="A24" s="18" t="s">
        <v>21</v>
      </c>
      <c r="B24" s="32" t="s">
        <v>22</v>
      </c>
      <c r="C24" s="29">
        <v>2.5</v>
      </c>
      <c r="D24" s="24">
        <f t="shared" si="1"/>
        <v>2.5</v>
      </c>
      <c r="E24" s="30">
        <v>5</v>
      </c>
      <c r="F24" s="17"/>
    </row>
    <row r="25" spans="1:6" ht="21.95" customHeight="1" x14ac:dyDescent="0.3">
      <c r="A25" s="18" t="s">
        <v>23</v>
      </c>
      <c r="B25" s="15" t="s">
        <v>24</v>
      </c>
      <c r="C25" s="24">
        <f>C23/C24/12*1000</f>
        <v>59446.666666666664</v>
      </c>
      <c r="D25" s="24">
        <f>D23*1000/3/D24</f>
        <v>59446.666666666664</v>
      </c>
      <c r="E25" s="24">
        <f>E23*1000/3/E24</f>
        <v>61320</v>
      </c>
      <c r="F25" s="17"/>
    </row>
    <row r="26" spans="1:6" ht="25.5" x14ac:dyDescent="0.3">
      <c r="A26" s="33" t="s">
        <v>27</v>
      </c>
      <c r="B26" s="15" t="s">
        <v>14</v>
      </c>
      <c r="C26" s="24">
        <v>6831.8</v>
      </c>
      <c r="D26" s="24">
        <f>C26/4*1</f>
        <v>1707.95</v>
      </c>
      <c r="E26" s="20">
        <v>1807.9</v>
      </c>
      <c r="F26" s="17"/>
    </row>
    <row r="27" spans="1:6" x14ac:dyDescent="0.3">
      <c r="A27" s="18" t="s">
        <v>21</v>
      </c>
      <c r="B27" s="32" t="s">
        <v>22</v>
      </c>
      <c r="C27" s="29">
        <v>11.8</v>
      </c>
      <c r="D27" s="24">
        <f t="shared" si="1"/>
        <v>11.8</v>
      </c>
      <c r="E27" s="30">
        <v>14.5</v>
      </c>
      <c r="F27" s="17"/>
    </row>
    <row r="28" spans="1:6" ht="21.95" customHeight="1" x14ac:dyDescent="0.3">
      <c r="A28" s="18" t="s">
        <v>23</v>
      </c>
      <c r="B28" s="15" t="s">
        <v>24</v>
      </c>
      <c r="C28" s="24">
        <f>C26/12/C27*1000</f>
        <v>48247.175141242944</v>
      </c>
      <c r="D28" s="24">
        <f>D26*1000/3/D27</f>
        <v>48247.175141242929</v>
      </c>
      <c r="E28" s="24">
        <f>E26*1000/3/E27</f>
        <v>41560.919540229886</v>
      </c>
      <c r="F28" s="17"/>
    </row>
    <row r="29" spans="1:6" ht="25.5" x14ac:dyDescent="0.3">
      <c r="A29" s="14" t="s">
        <v>28</v>
      </c>
      <c r="B29" s="15" t="s">
        <v>14</v>
      </c>
      <c r="C29" s="19">
        <v>2948</v>
      </c>
      <c r="D29" s="24">
        <f>C29/4*1</f>
        <v>737</v>
      </c>
      <c r="E29" s="20">
        <v>1751.7</v>
      </c>
      <c r="F29" s="17"/>
    </row>
    <row r="30" spans="1:6" ht="36.75" x14ac:dyDescent="0.3">
      <c r="A30" s="34" t="s">
        <v>29</v>
      </c>
      <c r="B30" s="15" t="s">
        <v>14</v>
      </c>
      <c r="C30" s="19">
        <v>3751</v>
      </c>
      <c r="D30" s="19">
        <f>C30/4*1</f>
        <v>937.75</v>
      </c>
      <c r="E30" s="20">
        <v>2608.6</v>
      </c>
      <c r="F30" s="17"/>
    </row>
    <row r="31" spans="1:6" ht="25.5" x14ac:dyDescent="0.3">
      <c r="A31" s="34" t="s">
        <v>30</v>
      </c>
      <c r="B31" s="15" t="s">
        <v>14</v>
      </c>
      <c r="C31" s="19">
        <v>0</v>
      </c>
      <c r="D31" s="19">
        <f t="shared" ref="D31" si="2">C31/4</f>
        <v>0</v>
      </c>
      <c r="E31" s="20">
        <v>2737.3</v>
      </c>
      <c r="F31" s="17"/>
    </row>
    <row r="32" spans="1:6" ht="36.75" x14ac:dyDescent="0.3">
      <c r="A32" s="34" t="s">
        <v>31</v>
      </c>
      <c r="B32" s="15" t="s">
        <v>14</v>
      </c>
      <c r="C32" s="19">
        <v>111.2</v>
      </c>
      <c r="D32" s="19">
        <f>C32/4*1</f>
        <v>27.8</v>
      </c>
      <c r="E32" s="20">
        <v>326</v>
      </c>
      <c r="F32" s="17"/>
    </row>
    <row r="33" spans="1:6" ht="38.25" customHeight="1" x14ac:dyDescent="0.3">
      <c r="A33" s="34" t="s">
        <v>32</v>
      </c>
      <c r="B33" s="15" t="s">
        <v>14</v>
      </c>
      <c r="C33" s="19">
        <f>671.3+1221.5</f>
        <v>1892.8</v>
      </c>
      <c r="D33" s="19">
        <f>C33/4*1</f>
        <v>473.2</v>
      </c>
      <c r="E33" s="20">
        <v>879.8</v>
      </c>
      <c r="F33" s="17"/>
    </row>
    <row r="35" spans="1:6" x14ac:dyDescent="0.3">
      <c r="A35" s="2" t="s">
        <v>33</v>
      </c>
    </row>
    <row r="36" spans="1:6" x14ac:dyDescent="0.3">
      <c r="A36" s="2" t="s">
        <v>34</v>
      </c>
    </row>
    <row r="39" spans="1:6" x14ac:dyDescent="0.3">
      <c r="A39" s="35" t="s">
        <v>35</v>
      </c>
    </row>
    <row r="40" spans="1:6" x14ac:dyDescent="0.3">
      <c r="A40" s="35" t="s">
        <v>36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Адыр ош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2020-12-04T03:56:05Z</dcterms:created>
  <dcterms:modified xsi:type="dcterms:W3CDTF">2020-12-04T03:56:59Z</dcterms:modified>
</cp:coreProperties>
</file>